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БЮДЖЕТ 2024-2026\"/>
    </mc:Choice>
  </mc:AlternateContent>
  <xr:revisionPtr revIDLastSave="0" documentId="13_ncr:1_{068D2C04-190E-4CFE-9278-4ABB710ACF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G17" i="2" s="1"/>
  <c r="F27" i="2"/>
  <c r="F20" i="2"/>
  <c r="G20" i="2" s="1"/>
  <c r="D20" i="2"/>
  <c r="F35" i="2"/>
  <c r="D35" i="2"/>
  <c r="G48" i="2"/>
  <c r="G49" i="2"/>
  <c r="G46" i="2"/>
  <c r="G47" i="2"/>
  <c r="G44" i="2"/>
  <c r="G45" i="2"/>
  <c r="G42" i="2"/>
  <c r="G40" i="2"/>
  <c r="G38" i="2"/>
  <c r="G37" i="2"/>
  <c r="G36" i="2"/>
  <c r="C35" i="2"/>
  <c r="E48" i="2"/>
  <c r="E38" i="2"/>
  <c r="E40" i="2"/>
  <c r="E42" i="2"/>
  <c r="E43" i="2"/>
  <c r="E44" i="2"/>
  <c r="E45" i="2"/>
  <c r="E46" i="2"/>
  <c r="E47" i="2"/>
  <c r="E49" i="2"/>
  <c r="E37" i="2"/>
  <c r="E39" i="2"/>
  <c r="E36" i="2"/>
  <c r="E31" i="2"/>
  <c r="E32" i="2"/>
  <c r="E33" i="2"/>
  <c r="E34" i="2"/>
  <c r="E30" i="2"/>
  <c r="G31" i="2"/>
  <c r="G32" i="2"/>
  <c r="G33" i="2"/>
  <c r="G34" i="2"/>
  <c r="G28" i="2"/>
  <c r="G30" i="2"/>
  <c r="G25" i="2"/>
  <c r="G26" i="2"/>
  <c r="G21" i="2"/>
  <c r="G22" i="2"/>
  <c r="G23" i="2"/>
  <c r="G24" i="2"/>
  <c r="G14" i="2"/>
  <c r="G16" i="2"/>
  <c r="G18" i="2"/>
  <c r="G19" i="2"/>
  <c r="G13" i="2"/>
  <c r="E13" i="2"/>
  <c r="D27" i="2"/>
  <c r="D15" i="2"/>
  <c r="C20" i="2"/>
  <c r="C28" i="2"/>
  <c r="C27" i="2" s="1"/>
  <c r="E25" i="2"/>
  <c r="E23" i="2"/>
  <c r="E24" i="2"/>
  <c r="E22" i="2"/>
  <c r="E21" i="2"/>
  <c r="E16" i="2"/>
  <c r="E18" i="2"/>
  <c r="E19" i="2"/>
  <c r="C17" i="2"/>
  <c r="C15" i="2" s="1"/>
  <c r="C12" i="2" s="1"/>
  <c r="F15" i="2" l="1"/>
  <c r="F12" i="2" s="1"/>
  <c r="F9" i="2" s="1"/>
  <c r="G35" i="2"/>
  <c r="E35" i="2"/>
  <c r="E15" i="2"/>
  <c r="D12" i="2"/>
  <c r="D9" i="2" s="1"/>
  <c r="D8" i="2" s="1"/>
  <c r="D50" i="2" s="1"/>
  <c r="E27" i="2"/>
  <c r="C9" i="2"/>
  <c r="C8" i="2" s="1"/>
  <c r="C50" i="2" s="1"/>
  <c r="G27" i="2"/>
  <c r="E20" i="2"/>
  <c r="E28" i="2"/>
  <c r="E17" i="2"/>
  <c r="G15" i="2" l="1"/>
  <c r="E9" i="2"/>
  <c r="E50" i="2"/>
  <c r="E12" i="2"/>
  <c r="G12" i="2"/>
  <c r="E8" i="2"/>
  <c r="G9" i="2"/>
  <c r="F8" i="2"/>
  <c r="G8" i="2" l="1"/>
  <c r="F50" i="2"/>
</calcChain>
</file>

<file path=xl/sharedStrings.xml><?xml version="1.0" encoding="utf-8"?>
<sst xmlns="http://schemas.openxmlformats.org/spreadsheetml/2006/main" count="96" uniqueCount="93">
  <si>
    <t>Темп роста плановых назначений очередного финансового года к оценке ожидаемого исполнения текущего года, %</t>
  </si>
  <si>
    <t>Налог на доходы физических лиц</t>
  </si>
  <si>
    <t>Единый сельскохозяйственный налог</t>
  </si>
  <si>
    <t>Налог на имущество физических лиц</t>
  </si>
  <si>
    <t>Земельный налог</t>
  </si>
  <si>
    <t>Земельный налог с организаций</t>
  </si>
  <si>
    <t>Земельный налог с физических лиц</t>
  </si>
  <si>
    <t>Доходы от использования имущества, находящегося в государственной и муниципальной собственности</t>
  </si>
  <si>
    <t>182 1 01 02000 01 0000 110</t>
  </si>
  <si>
    <t>182 1 06 06033 10 0000 110</t>
  </si>
  <si>
    <t>182 1 06 06043 10 0000 110</t>
  </si>
  <si>
    <t>801 1 11 09045 10 0000 120</t>
  </si>
  <si>
    <t xml:space="preserve">Наименование показателя       </t>
  </si>
  <si>
    <t xml:space="preserve">Коды бюджетной      </t>
  </si>
  <si>
    <t xml:space="preserve">классификации доходов и  </t>
  </si>
  <si>
    <t xml:space="preserve">расходов          </t>
  </si>
  <si>
    <t>Плановые</t>
  </si>
  <si>
    <t>назначения</t>
  </si>
  <si>
    <t>на текущий</t>
  </si>
  <si>
    <t>год, тыс.руб.</t>
  </si>
  <si>
    <t>Оценка</t>
  </si>
  <si>
    <t>ожидаемого исполнения</t>
  </si>
  <si>
    <t>Выполнение плановых</t>
  </si>
  <si>
    <t>назначений, %</t>
  </si>
  <si>
    <t>Плановые назначения на очередной финансовый год, тыс.руб.</t>
  </si>
  <si>
    <t xml:space="preserve">Доходы бюджета - Итого               </t>
  </si>
  <si>
    <t>Налоговые и неналоговые доходы, всего,</t>
  </si>
  <si>
    <t>в том числе налоговые  и  неналоговые</t>
  </si>
  <si>
    <t xml:space="preserve">доходы по следующим подгруппам:      </t>
  </si>
  <si>
    <t>Налоговые доходы</t>
  </si>
  <si>
    <t>182 1 05 03010 01 0000 110</t>
  </si>
  <si>
    <t xml:space="preserve">Налоги на имущество                  </t>
  </si>
  <si>
    <t>182 1 06 00000 00 0000 000</t>
  </si>
  <si>
    <t>182 1 06 01030 10 0000 110</t>
  </si>
  <si>
    <t>182 1 06 06013 10 0000 110</t>
  </si>
  <si>
    <t>000 1 11 00000 00 0000 000</t>
  </si>
  <si>
    <t>Доходы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</si>
  <si>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801 1 11 05025 10 0000 120</t>
  </si>
  <si>
    <t xml:space="preserve">Прочие поступления от использования имущества, находящегося в собственности поселения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         </t>
  </si>
  <si>
    <t>Прочие доходы от компенсации затрат бюджетов сельских поселений</t>
  </si>
  <si>
    <t>801 1 13 02990 00 0000 130</t>
  </si>
  <si>
    <t xml:space="preserve">Доходы от продажи земельных участков, находящихся в собственности сельских поселений  </t>
  </si>
  <si>
    <t>801 1 14 06025 10 0000 430</t>
  </si>
  <si>
    <t>Штраф, санкции, возмещение ущерба</t>
  </si>
  <si>
    <t>000 1 16 00000 00 00000 000</t>
  </si>
  <si>
    <t>Прочие неналоговые доходы бюджетов сельских поселений</t>
  </si>
  <si>
    <t>801 1 17 05050 10 0000 180</t>
  </si>
  <si>
    <t xml:space="preserve">Безвозмездные поступления            </t>
  </si>
  <si>
    <t xml:space="preserve">Российской Федерации                 </t>
  </si>
  <si>
    <t>000 2 02 00000 00 0000 000</t>
  </si>
  <si>
    <t xml:space="preserve">Дотации  бюджетам поселений на выравнивание бюджетной обеспеченности                             </t>
  </si>
  <si>
    <t>801 2 02 10000 00 0000 150</t>
  </si>
  <si>
    <t xml:space="preserve">Субвенции бюджетам поселений на осуществление первичного воинского учета на территориях, где отсутствуют военные комиссариаты                           </t>
  </si>
  <si>
    <t>801 2 02 30000 00 0000 150</t>
  </si>
  <si>
    <t xml:space="preserve"> Межбюджетные трансферты, передаваемые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</si>
  <si>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801 2 02 40000 00 0000 150</t>
  </si>
  <si>
    <t xml:space="preserve">Расходы бюджета - Итого              </t>
  </si>
  <si>
    <t xml:space="preserve">Функционирование высшего должностного лица субъекта Российской Федерации и муниципального образования   </t>
  </si>
  <si>
    <t xml:space="preserve"> 01 02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</si>
  <si>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администраций.</t>
  </si>
  <si>
    <t>01 04</t>
  </si>
  <si>
    <t>Резервные фонды</t>
  </si>
  <si>
    <t>01 11</t>
  </si>
  <si>
    <t>Другие общегосударственные вопросы</t>
  </si>
  <si>
    <t>01 13</t>
  </si>
  <si>
    <t>Мобилизационная и вневойсковая подготовка</t>
  </si>
  <si>
    <t>02 03</t>
  </si>
  <si>
    <t>Защита населения и территории от чрезвычайных ситуаций</t>
  </si>
  <si>
    <t>03 09</t>
  </si>
  <si>
    <t>Обеспечение пожарной безопасности</t>
  </si>
  <si>
    <t>03 10</t>
  </si>
  <si>
    <t>Национальная экономика</t>
  </si>
  <si>
    <t>04 09</t>
  </si>
  <si>
    <t>Благоустройство</t>
  </si>
  <si>
    <t>05 03</t>
  </si>
  <si>
    <t>Социальное обеспечение населения</t>
  </si>
  <si>
    <t>10 03</t>
  </si>
  <si>
    <t>Межбюджетные трансферты общего характера, передаваемые бюджетам БС РФ</t>
  </si>
  <si>
    <t>14 03</t>
  </si>
  <si>
    <t>Результат     исполнения      бюджета</t>
  </si>
  <si>
    <t xml:space="preserve">(дефицит "-", профицит "+")          </t>
  </si>
  <si>
    <t>Безвозмездные  поступления от  других бюджетов бюджетной системы</t>
  </si>
  <si>
    <t>Прочие безвозмездные поступления в бюджеты сельских поселений</t>
  </si>
  <si>
    <t>801 2 07 05030 00 0000 150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</si>
  <si>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</si>
  <si>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801 2 19 00000 00 0000 150</t>
  </si>
  <si>
    <t>Подготовка и проведжение выборов и референдумов</t>
  </si>
  <si>
    <t>01 07</t>
  </si>
  <si>
    <t>Пособия, компенсации и иные социальные выплаты гражданам, кроме публичных нормативных обязательств</t>
  </si>
  <si>
    <t>10 06</t>
  </si>
  <si>
    <t>Резерв на обеспечение первоочередных расходов</t>
  </si>
  <si>
    <t>Приложение
к Перечню
документов и материалов,
подлежащих представлению
местными администрациями</t>
  </si>
  <si>
    <t>ОЦЕНКА
ОЖИДАЕМОГО ИСПОЛНЕНИЯ МЕСТНОГО БЮДЖЕТА
НА ТЕКУЩИЙ 2023 ФИНАНСОВЫЙ ГОД 
Сельская администрация Манжерокского сельского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</si>
</sst>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2" fontId="2" fillId="0" borderId="6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3" fillId="0" borderId="3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B577-BD6B-44AE-94D6-7A9CDA6613C6}">
  <sheetPr>
    <pageSetUpPr fitToPage="1"/>
  </sheetPr>
  <dimension ref="A1:G51"/>
  <sheetViews>
    <sheetView tabSelected="1" topLeftCell="A40" workbookViewId="0">
      <selection activeCell="J5" sqref="J5"/>
    </sheetView>
  </sheetViews>
  <sheetFormatPr defaultRowHeight="15" x14ac:dyDescent="0.25"/>
  <cols>
    <col min="1" max="1" width="34.140625" customWidth="1"/>
    <col min="2" max="2" width="27.85546875" customWidth="1"/>
    <col min="3" max="3" width="16" customWidth="1"/>
    <col min="4" max="4" width="16.28515625" customWidth="1"/>
    <col min="5" max="5" width="15.5703125" customWidth="1"/>
    <col min="6" max="6" width="14.42578125" customWidth="1"/>
    <col min="7" max="7" width="19" customWidth="1"/>
  </cols>
  <sheetData>
    <row r="1" spans="1:7" ht="84" customHeight="1" x14ac:dyDescent="0.25">
      <c r="F1" s="16" t="s">
        <v>91</v>
      </c>
      <c r="G1" s="16"/>
    </row>
    <row r="2" spans="1:7" ht="60" customHeight="1" x14ac:dyDescent="0.25">
      <c r="B2" s="17" t="s">
        <v>92</v>
      </c>
      <c r="C2" s="18"/>
      <c r="D2" s="18"/>
      <c r="E2" s="18"/>
      <c r="F2" s="18"/>
    </row>
    <row r="3" spans="1:7" ht="15.75" thickBot="1" x14ac:dyDescent="0.3"/>
    <row r="4" spans="1:7" ht="81.75" customHeight="1" x14ac:dyDescent="0.25">
      <c r="A4" s="25" t="s">
        <v>12</v>
      </c>
      <c r="B4" s="1" t="s">
        <v>13</v>
      </c>
      <c r="C4" s="1" t="s">
        <v>16</v>
      </c>
      <c r="D4" s="1" t="s">
        <v>20</v>
      </c>
      <c r="E4" s="1" t="s">
        <v>22</v>
      </c>
      <c r="F4" s="25" t="s">
        <v>24</v>
      </c>
      <c r="G4" s="25" t="s">
        <v>0</v>
      </c>
    </row>
    <row r="5" spans="1:7" ht="30" customHeight="1" x14ac:dyDescent="0.25">
      <c r="A5" s="29"/>
      <c r="B5" s="2" t="s">
        <v>14</v>
      </c>
      <c r="C5" s="2" t="s">
        <v>17</v>
      </c>
      <c r="D5" s="2" t="s">
        <v>21</v>
      </c>
      <c r="E5" s="2" t="s">
        <v>23</v>
      </c>
      <c r="F5" s="29"/>
      <c r="G5" s="29"/>
    </row>
    <row r="6" spans="1:7" ht="15.75" customHeight="1" x14ac:dyDescent="0.25">
      <c r="A6" s="29"/>
      <c r="B6" s="2" t="s">
        <v>15</v>
      </c>
      <c r="C6" s="2" t="s">
        <v>18</v>
      </c>
      <c r="D6" s="2" t="s">
        <v>18</v>
      </c>
      <c r="E6" s="5"/>
      <c r="F6" s="29"/>
      <c r="G6" s="29"/>
    </row>
    <row r="7" spans="1:7" ht="18.75" customHeight="1" thickBot="1" x14ac:dyDescent="0.3">
      <c r="A7" s="26"/>
      <c r="B7" s="3"/>
      <c r="C7" s="4" t="s">
        <v>19</v>
      </c>
      <c r="D7" s="4" t="s">
        <v>19</v>
      </c>
      <c r="E7" s="3"/>
      <c r="F7" s="26"/>
      <c r="G7" s="26"/>
    </row>
    <row r="8" spans="1:7" ht="16.5" thickBot="1" x14ac:dyDescent="0.3">
      <c r="A8" s="6" t="s">
        <v>25</v>
      </c>
      <c r="B8" s="7"/>
      <c r="C8" s="7">
        <f>C9+C27</f>
        <v>123242.63736000001</v>
      </c>
      <c r="D8" s="7">
        <f>D9+D27</f>
        <v>130056.85644999999</v>
      </c>
      <c r="E8" s="13">
        <f>D8/C8*100</f>
        <v>105.52910846113686</v>
      </c>
      <c r="F8" s="13">
        <f>F9+F27</f>
        <v>17870.632000000001</v>
      </c>
      <c r="G8" s="13">
        <f>F8/D8*100</f>
        <v>13.740630434867013</v>
      </c>
    </row>
    <row r="9" spans="1:7" ht="40.5" customHeight="1" x14ac:dyDescent="0.25">
      <c r="A9" s="8" t="s">
        <v>26</v>
      </c>
      <c r="B9" s="21"/>
      <c r="C9" s="21">
        <f>C12+C20</f>
        <v>114467.42136000001</v>
      </c>
      <c r="D9" s="21">
        <f>D12+D20</f>
        <v>121946.38999999998</v>
      </c>
      <c r="E9" s="31">
        <f t="shared" ref="E9" si="0">D9/C9*100</f>
        <v>106.53370937437178</v>
      </c>
      <c r="F9" s="21">
        <f>F12+F20</f>
        <v>12760.6</v>
      </c>
      <c r="G9" s="31">
        <f t="shared" ref="G9" si="1">F9/D9*100</f>
        <v>10.464106399541636</v>
      </c>
    </row>
    <row r="10" spans="1:7" ht="32.25" customHeight="1" x14ac:dyDescent="0.25">
      <c r="A10" s="8" t="s">
        <v>27</v>
      </c>
      <c r="B10" s="30"/>
      <c r="C10" s="30"/>
      <c r="D10" s="30"/>
      <c r="E10" s="32"/>
      <c r="F10" s="30"/>
      <c r="G10" s="32"/>
    </row>
    <row r="11" spans="1:7" ht="38.25" customHeight="1" thickBot="1" x14ac:dyDescent="0.3">
      <c r="A11" s="9" t="s">
        <v>28</v>
      </c>
      <c r="B11" s="22"/>
      <c r="C11" s="22"/>
      <c r="D11" s="22"/>
      <c r="E11" s="33"/>
      <c r="F11" s="22"/>
      <c r="G11" s="33"/>
    </row>
    <row r="12" spans="1:7" ht="27.75" customHeight="1" thickBot="1" x14ac:dyDescent="0.3">
      <c r="A12" s="6" t="s">
        <v>29</v>
      </c>
      <c r="B12" s="7"/>
      <c r="C12" s="7">
        <f>C13+C14+C15</f>
        <v>6572</v>
      </c>
      <c r="D12" s="7">
        <f>D13+D14+D15</f>
        <v>11109.43</v>
      </c>
      <c r="E12" s="13">
        <f>D12/C12*100</f>
        <v>169.04184418746195</v>
      </c>
      <c r="F12" s="7">
        <f>F13+F14+F15</f>
        <v>8447</v>
      </c>
      <c r="G12" s="13">
        <f>F12/D12*100</f>
        <v>76.0345040204583</v>
      </c>
    </row>
    <row r="13" spans="1:7" ht="39.75" customHeight="1" thickBot="1" x14ac:dyDescent="0.3">
      <c r="A13" s="6" t="s">
        <v>1</v>
      </c>
      <c r="B13" s="7" t="s">
        <v>8</v>
      </c>
      <c r="C13" s="7">
        <v>3202</v>
      </c>
      <c r="D13" s="7">
        <v>7950</v>
      </c>
      <c r="E13" s="13">
        <f>D13/C13*100</f>
        <v>248.28232354778262</v>
      </c>
      <c r="F13" s="7">
        <v>4952</v>
      </c>
      <c r="G13" s="13">
        <f>F13/D13*100</f>
        <v>62.289308176100633</v>
      </c>
    </row>
    <row r="14" spans="1:7" ht="36.75" customHeight="1" thickBot="1" x14ac:dyDescent="0.3">
      <c r="A14" s="6" t="s">
        <v>2</v>
      </c>
      <c r="B14" s="7" t="s">
        <v>30</v>
      </c>
      <c r="C14" s="7">
        <v>0</v>
      </c>
      <c r="D14" s="7">
        <v>2.69</v>
      </c>
      <c r="E14" s="13"/>
      <c r="F14" s="7">
        <v>0</v>
      </c>
      <c r="G14" s="13">
        <f t="shared" ref="G14:G26" si="2">F14/D14*100</f>
        <v>0</v>
      </c>
    </row>
    <row r="15" spans="1:7" ht="21.75" customHeight="1" thickBot="1" x14ac:dyDescent="0.3">
      <c r="A15" s="6" t="s">
        <v>31</v>
      </c>
      <c r="B15" s="7" t="s">
        <v>32</v>
      </c>
      <c r="C15" s="7">
        <f>C16+C17</f>
        <v>3370</v>
      </c>
      <c r="D15" s="7">
        <f>D16+D17</f>
        <v>3156.74</v>
      </c>
      <c r="E15" s="13">
        <f t="shared" ref="E15:E25" si="3">D15/C15*100</f>
        <v>93.671810089020767</v>
      </c>
      <c r="F15" s="7">
        <f>F16+F17</f>
        <v>3495</v>
      </c>
      <c r="G15" s="13">
        <f t="shared" si="2"/>
        <v>110.71548496233457</v>
      </c>
    </row>
    <row r="16" spans="1:7" ht="39" customHeight="1" thickBot="1" x14ac:dyDescent="0.3">
      <c r="A16" s="10" t="s">
        <v>3</v>
      </c>
      <c r="B16" s="4" t="s">
        <v>33</v>
      </c>
      <c r="C16" s="4">
        <v>347</v>
      </c>
      <c r="D16" s="4">
        <v>347</v>
      </c>
      <c r="E16" s="13">
        <f t="shared" si="3"/>
        <v>100</v>
      </c>
      <c r="F16" s="4">
        <v>350</v>
      </c>
      <c r="G16" s="13">
        <f t="shared" si="2"/>
        <v>100.86455331412103</v>
      </c>
    </row>
    <row r="17" spans="1:7" ht="24.75" customHeight="1" thickBot="1" x14ac:dyDescent="0.3">
      <c r="A17" s="10" t="s">
        <v>4</v>
      </c>
      <c r="B17" s="4" t="s">
        <v>34</v>
      </c>
      <c r="C17" s="4">
        <f>C18+C19</f>
        <v>3023</v>
      </c>
      <c r="D17" s="4">
        <v>2809.74</v>
      </c>
      <c r="E17" s="13">
        <f t="shared" si="3"/>
        <v>92.945418458484937</v>
      </c>
      <c r="F17" s="4">
        <f>F18+F19</f>
        <v>3145</v>
      </c>
      <c r="G17" s="13">
        <f t="shared" si="2"/>
        <v>111.93206488856622</v>
      </c>
    </row>
    <row r="18" spans="1:7" ht="39" customHeight="1" thickBot="1" x14ac:dyDescent="0.3">
      <c r="A18" s="10" t="s">
        <v>6</v>
      </c>
      <c r="B18" s="4" t="s">
        <v>9</v>
      </c>
      <c r="C18" s="4">
        <v>720</v>
      </c>
      <c r="D18" s="4">
        <v>720</v>
      </c>
      <c r="E18" s="13">
        <f t="shared" si="3"/>
        <v>100</v>
      </c>
      <c r="F18" s="4">
        <v>749</v>
      </c>
      <c r="G18" s="13">
        <f t="shared" si="2"/>
        <v>104.02777777777779</v>
      </c>
    </row>
    <row r="19" spans="1:7" ht="25.5" customHeight="1" thickBot="1" x14ac:dyDescent="0.3">
      <c r="A19" s="10" t="s">
        <v>5</v>
      </c>
      <c r="B19" s="4" t="s">
        <v>10</v>
      </c>
      <c r="C19" s="4">
        <v>2303</v>
      </c>
      <c r="D19" s="4">
        <v>2303</v>
      </c>
      <c r="E19" s="13">
        <f t="shared" si="3"/>
        <v>100</v>
      </c>
      <c r="F19" s="4">
        <v>2396</v>
      </c>
      <c r="G19" s="13">
        <f t="shared" si="2"/>
        <v>104.03821102909249</v>
      </c>
    </row>
    <row r="20" spans="1:7" ht="71.25" customHeight="1" thickBot="1" x14ac:dyDescent="0.3">
      <c r="A20" s="6" t="s">
        <v>7</v>
      </c>
      <c r="B20" s="7" t="s">
        <v>35</v>
      </c>
      <c r="C20" s="7">
        <f>C21+C22+C23+C24+C25+C26</f>
        <v>107895.42136000001</v>
      </c>
      <c r="D20" s="7">
        <f>D21+D22+D23+D24+D25+D26</f>
        <v>110836.95999999999</v>
      </c>
      <c r="E20" s="13">
        <f t="shared" si="3"/>
        <v>102.7262868089512</v>
      </c>
      <c r="F20" s="7">
        <f>F21+F22+F23+F24+F25</f>
        <v>4313.6000000000004</v>
      </c>
      <c r="G20" s="13">
        <f t="shared" si="2"/>
        <v>3.8918425767000469</v>
      </c>
    </row>
    <row r="21" spans="1:7" ht="147.75" customHeight="1" thickBot="1" x14ac:dyDescent="0.3">
      <c r="A21" s="10" t="s">
        <v>36</v>
      </c>
      <c r="B21" s="4" t="s">
        <v>37</v>
      </c>
      <c r="C21" s="4">
        <v>17345.835200000001</v>
      </c>
      <c r="D21" s="4">
        <v>19345.84</v>
      </c>
      <c r="E21" s="13">
        <f t="shared" si="3"/>
        <v>111.53017296048102</v>
      </c>
      <c r="F21" s="4">
        <v>2084</v>
      </c>
      <c r="G21" s="13">
        <f t="shared" si="2"/>
        <v>10.772341754092869</v>
      </c>
    </row>
    <row r="22" spans="1:7" ht="159.75" customHeight="1" thickBot="1" x14ac:dyDescent="0.3">
      <c r="A22" s="10" t="s">
        <v>38</v>
      </c>
      <c r="B22" s="4" t="s">
        <v>11</v>
      </c>
      <c r="C22" s="4">
        <v>1300</v>
      </c>
      <c r="D22" s="4">
        <v>2000</v>
      </c>
      <c r="E22" s="13">
        <f t="shared" si="3"/>
        <v>153.84615384615387</v>
      </c>
      <c r="F22" s="4">
        <v>1700</v>
      </c>
      <c r="G22" s="13">
        <f t="shared" si="2"/>
        <v>85</v>
      </c>
    </row>
    <row r="23" spans="1:7" ht="55.5" customHeight="1" thickBot="1" x14ac:dyDescent="0.3">
      <c r="A23" s="10" t="s">
        <v>39</v>
      </c>
      <c r="B23" s="4" t="s">
        <v>40</v>
      </c>
      <c r="C23" s="4">
        <v>180</v>
      </c>
      <c r="D23" s="4">
        <v>300</v>
      </c>
      <c r="E23" s="13">
        <f t="shared" si="3"/>
        <v>166.66666666666669</v>
      </c>
      <c r="F23" s="4">
        <v>280</v>
      </c>
      <c r="G23" s="13">
        <f t="shared" si="2"/>
        <v>93.333333333333329</v>
      </c>
    </row>
    <row r="24" spans="1:7" ht="69.75" customHeight="1" thickBot="1" x14ac:dyDescent="0.3">
      <c r="A24" s="10" t="s">
        <v>41</v>
      </c>
      <c r="B24" s="4" t="s">
        <v>42</v>
      </c>
      <c r="C24" s="4">
        <v>88944.586160000006</v>
      </c>
      <c r="D24" s="4">
        <v>89055.12</v>
      </c>
      <c r="E24" s="13">
        <f t="shared" si="3"/>
        <v>100.12427270143363</v>
      </c>
      <c r="F24" s="4">
        <v>124.6</v>
      </c>
      <c r="G24" s="13">
        <f t="shared" si="2"/>
        <v>0.13991334804781577</v>
      </c>
    </row>
    <row r="25" spans="1:7" ht="39.75" customHeight="1" thickBot="1" x14ac:dyDescent="0.3">
      <c r="A25" s="10" t="s">
        <v>43</v>
      </c>
      <c r="B25" s="4" t="s">
        <v>44</v>
      </c>
      <c r="C25" s="4">
        <v>125</v>
      </c>
      <c r="D25" s="4">
        <v>136</v>
      </c>
      <c r="E25" s="13">
        <f t="shared" si="3"/>
        <v>108.80000000000001</v>
      </c>
      <c r="F25" s="4">
        <v>125</v>
      </c>
      <c r="G25" s="13">
        <f t="shared" si="2"/>
        <v>91.911764705882348</v>
      </c>
    </row>
    <row r="26" spans="1:7" ht="40.5" customHeight="1" thickBot="1" x14ac:dyDescent="0.3">
      <c r="A26" s="10" t="s">
        <v>45</v>
      </c>
      <c r="B26" s="4" t="s">
        <v>46</v>
      </c>
      <c r="C26" s="4">
        <v>0</v>
      </c>
      <c r="D26" s="4">
        <v>0</v>
      </c>
      <c r="E26" s="13"/>
      <c r="F26" s="4">
        <v>0</v>
      </c>
      <c r="G26" s="13" t="e">
        <f t="shared" si="2"/>
        <v>#DIV/0!</v>
      </c>
    </row>
    <row r="27" spans="1:7" ht="20.25" customHeight="1" thickBot="1" x14ac:dyDescent="0.3">
      <c r="A27" s="9" t="s">
        <v>47</v>
      </c>
      <c r="B27" s="11"/>
      <c r="C27" s="11">
        <f>C28+C33+C34</f>
        <v>8775.2160000000003</v>
      </c>
      <c r="D27" s="11">
        <f>D28+D33+D34</f>
        <v>8110.4664499999999</v>
      </c>
      <c r="E27" s="13">
        <f>D27/C27*100</f>
        <v>92.424693021801403</v>
      </c>
      <c r="F27" s="11">
        <f>F28</f>
        <v>5110.0320000000002</v>
      </c>
      <c r="G27" s="13">
        <f>F27/D27*100</f>
        <v>63.005402112229937</v>
      </c>
    </row>
    <row r="28" spans="1:7" ht="45.75" customHeight="1" x14ac:dyDescent="0.25">
      <c r="A28" s="12" t="s">
        <v>81</v>
      </c>
      <c r="B28" s="25" t="s">
        <v>49</v>
      </c>
      <c r="C28" s="25">
        <f>C30+C31+C32</f>
        <v>8221.7170000000006</v>
      </c>
      <c r="D28" s="25">
        <v>7165.11</v>
      </c>
      <c r="E28" s="27">
        <f>D28/C28*100</f>
        <v>87.148584656951826</v>
      </c>
      <c r="F28" s="25">
        <v>5110.0320000000002</v>
      </c>
      <c r="G28" s="27">
        <f>F28/D28*100</f>
        <v>71.318263083190629</v>
      </c>
    </row>
    <row r="29" spans="1:7" ht="18.75" customHeight="1" thickBot="1" x14ac:dyDescent="0.3">
      <c r="A29" s="10" t="s">
        <v>48</v>
      </c>
      <c r="B29" s="26"/>
      <c r="C29" s="26"/>
      <c r="D29" s="26"/>
      <c r="E29" s="28"/>
      <c r="F29" s="26"/>
      <c r="G29" s="28"/>
    </row>
    <row r="30" spans="1:7" ht="48" thickBot="1" x14ac:dyDescent="0.3">
      <c r="A30" s="10" t="s">
        <v>50</v>
      </c>
      <c r="B30" s="4" t="s">
        <v>51</v>
      </c>
      <c r="C30" s="4">
        <v>747.73099999999999</v>
      </c>
      <c r="D30" s="4">
        <v>1283.8499999999999</v>
      </c>
      <c r="E30" s="14">
        <f>D30/C30*100</f>
        <v>171.69944806354155</v>
      </c>
      <c r="F30" s="4">
        <v>0</v>
      </c>
      <c r="G30" s="14">
        <f>F30/D30*100</f>
        <v>0</v>
      </c>
    </row>
    <row r="31" spans="1:7" ht="81.75" customHeight="1" thickBot="1" x14ac:dyDescent="0.3">
      <c r="A31" s="10" t="s">
        <v>52</v>
      </c>
      <c r="B31" s="4" t="s">
        <v>53</v>
      </c>
      <c r="C31" s="4">
        <v>182.3</v>
      </c>
      <c r="D31" s="4">
        <v>154.4</v>
      </c>
      <c r="E31" s="14">
        <f t="shared" ref="E31:E34" si="4">D31/C31*100</f>
        <v>84.695556774547441</v>
      </c>
      <c r="F31" s="4">
        <v>145.19999999999999</v>
      </c>
      <c r="G31" s="14">
        <f t="shared" ref="G31:G35" si="5">F31/D31*100</f>
        <v>94.041450777202058</v>
      </c>
    </row>
    <row r="32" spans="1:7" ht="129.75" customHeight="1" thickBot="1" x14ac:dyDescent="0.3">
      <c r="A32" s="10" t="s">
        <v>54</v>
      </c>
      <c r="B32" s="4" t="s">
        <v>55</v>
      </c>
      <c r="C32" s="4">
        <v>7291.6859999999997</v>
      </c>
      <c r="D32" s="4">
        <v>5747.11</v>
      </c>
      <c r="E32" s="14">
        <f t="shared" si="4"/>
        <v>78.817299592988505</v>
      </c>
      <c r="F32" s="4">
        <v>4969.5320000000002</v>
      </c>
      <c r="G32" s="14">
        <f t="shared" si="5"/>
        <v>86.47010410449775</v>
      </c>
    </row>
    <row r="33" spans="1:7" ht="54" customHeight="1" thickBot="1" x14ac:dyDescent="0.3">
      <c r="A33" s="10" t="s">
        <v>82</v>
      </c>
      <c r="B33" s="4" t="s">
        <v>83</v>
      </c>
      <c r="C33" s="4">
        <v>1159.999</v>
      </c>
      <c r="D33" s="4">
        <v>1551.85645</v>
      </c>
      <c r="E33" s="14">
        <f t="shared" si="4"/>
        <v>133.78084377658945</v>
      </c>
      <c r="F33" s="4"/>
      <c r="G33" s="4">
        <f t="shared" si="5"/>
        <v>0</v>
      </c>
    </row>
    <row r="34" spans="1:7" ht="92.25" customHeight="1" thickBot="1" x14ac:dyDescent="0.3">
      <c r="A34" s="10" t="s">
        <v>84</v>
      </c>
      <c r="B34" s="4" t="s">
        <v>85</v>
      </c>
      <c r="C34" s="4">
        <v>-606.5</v>
      </c>
      <c r="D34" s="4">
        <v>-606.5</v>
      </c>
      <c r="E34" s="14">
        <f t="shared" si="4"/>
        <v>100</v>
      </c>
      <c r="F34" s="4"/>
      <c r="G34" s="4">
        <f t="shared" si="5"/>
        <v>0</v>
      </c>
    </row>
    <row r="35" spans="1:7" ht="24" customHeight="1" thickBot="1" x14ac:dyDescent="0.3">
      <c r="A35" s="9" t="s">
        <v>56</v>
      </c>
      <c r="B35" s="11"/>
      <c r="C35" s="11">
        <f>SUM(C36:C49)</f>
        <v>221539.50880000001</v>
      </c>
      <c r="D35" s="11">
        <f>SUM(D36:D49)</f>
        <v>212570.27000000002</v>
      </c>
      <c r="E35" s="15">
        <f>D35/C35*100</f>
        <v>95.951404402499975</v>
      </c>
      <c r="F35" s="11">
        <f>SUM(F36:F49)</f>
        <v>17870.63</v>
      </c>
      <c r="G35" s="14">
        <f t="shared" si="5"/>
        <v>8.4069282124918026</v>
      </c>
    </row>
    <row r="36" spans="1:7" ht="63.75" thickBot="1" x14ac:dyDescent="0.3">
      <c r="A36" s="10" t="s">
        <v>57</v>
      </c>
      <c r="B36" s="4" t="s">
        <v>58</v>
      </c>
      <c r="C36" s="4">
        <v>1953</v>
      </c>
      <c r="D36" s="4">
        <v>1857.13</v>
      </c>
      <c r="E36" s="15">
        <f>D36/C36*100</f>
        <v>95.091141833077316</v>
      </c>
      <c r="F36" s="4">
        <v>850</v>
      </c>
      <c r="G36" s="14">
        <f>F36/D36*100</f>
        <v>45.769547635329779</v>
      </c>
    </row>
    <row r="37" spans="1:7" ht="132.75" customHeight="1" thickBot="1" x14ac:dyDescent="0.3">
      <c r="A37" s="10" t="s">
        <v>59</v>
      </c>
      <c r="B37" s="4" t="s">
        <v>60</v>
      </c>
      <c r="C37" s="4">
        <v>3039.74</v>
      </c>
      <c r="D37" s="4">
        <v>2913.24</v>
      </c>
      <c r="E37" s="15">
        <f t="shared" ref="E37:E49" si="6">D37/C37*100</f>
        <v>95.838459868278207</v>
      </c>
      <c r="F37" s="4">
        <v>1210</v>
      </c>
      <c r="G37" s="14">
        <f t="shared" ref="G37" si="7">F37/D37*100</f>
        <v>41.534511403111317</v>
      </c>
    </row>
    <row r="38" spans="1:7" ht="35.25" customHeight="1" thickBot="1" x14ac:dyDescent="0.3">
      <c r="A38" s="10" t="s">
        <v>86</v>
      </c>
      <c r="B38" s="4" t="s">
        <v>87</v>
      </c>
      <c r="C38" s="4">
        <v>101.4</v>
      </c>
      <c r="D38" s="4">
        <v>101.4</v>
      </c>
      <c r="E38" s="15">
        <f t="shared" si="6"/>
        <v>100</v>
      </c>
      <c r="F38" s="4"/>
      <c r="G38" s="4">
        <f>F38/D38*100</f>
        <v>0</v>
      </c>
    </row>
    <row r="39" spans="1:7" ht="16.5" thickBot="1" x14ac:dyDescent="0.3">
      <c r="A39" s="10" t="s">
        <v>61</v>
      </c>
      <c r="B39" s="4" t="s">
        <v>62</v>
      </c>
      <c r="C39" s="4">
        <v>140</v>
      </c>
      <c r="D39" s="4">
        <v>0</v>
      </c>
      <c r="E39" s="15">
        <f t="shared" si="6"/>
        <v>0</v>
      </c>
      <c r="F39" s="4">
        <v>150</v>
      </c>
      <c r="G39" s="4"/>
    </row>
    <row r="40" spans="1:7" ht="41.25" customHeight="1" thickBot="1" x14ac:dyDescent="0.3">
      <c r="A40" s="10" t="s">
        <v>63</v>
      </c>
      <c r="B40" s="4" t="s">
        <v>64</v>
      </c>
      <c r="C40" s="4">
        <v>2764.72</v>
      </c>
      <c r="D40" s="4">
        <v>2584.1999999999998</v>
      </c>
      <c r="E40" s="15">
        <f t="shared" si="6"/>
        <v>93.470586533175151</v>
      </c>
      <c r="F40" s="4">
        <v>2096.2199999999998</v>
      </c>
      <c r="G40" s="14">
        <f>F38/D38*100</f>
        <v>0</v>
      </c>
    </row>
    <row r="41" spans="1:7" ht="41.25" customHeight="1" thickBot="1" x14ac:dyDescent="0.3">
      <c r="A41" s="10" t="s">
        <v>90</v>
      </c>
      <c r="B41" s="4" t="s">
        <v>64</v>
      </c>
      <c r="C41" s="4">
        <v>6749.05</v>
      </c>
      <c r="D41" s="4"/>
      <c r="E41" s="15"/>
      <c r="F41" s="4">
        <v>1881.09</v>
      </c>
      <c r="G41" s="14"/>
    </row>
    <row r="42" spans="1:7" ht="41.25" customHeight="1" thickBot="1" x14ac:dyDescent="0.3">
      <c r="A42" s="10" t="s">
        <v>65</v>
      </c>
      <c r="B42" s="4" t="s">
        <v>66</v>
      </c>
      <c r="C42" s="4">
        <v>164.8</v>
      </c>
      <c r="D42" s="4">
        <v>164.8</v>
      </c>
      <c r="E42" s="15">
        <f t="shared" si="6"/>
        <v>100</v>
      </c>
      <c r="F42" s="4">
        <v>140.5</v>
      </c>
      <c r="G42" s="14">
        <f t="shared" ref="G42" si="8">F40/D40*100</f>
        <v>81.116786626422098</v>
      </c>
    </row>
    <row r="43" spans="1:7" ht="42" customHeight="1" thickBot="1" x14ac:dyDescent="0.3">
      <c r="A43" s="10" t="s">
        <v>67</v>
      </c>
      <c r="B43" s="4" t="s">
        <v>68</v>
      </c>
      <c r="C43" s="4">
        <v>50</v>
      </c>
      <c r="D43" s="4">
        <v>0</v>
      </c>
      <c r="E43" s="15">
        <f t="shared" si="6"/>
        <v>0</v>
      </c>
      <c r="F43" s="4">
        <v>50</v>
      </c>
      <c r="G43" s="14"/>
    </row>
    <row r="44" spans="1:7" ht="33" customHeight="1" thickBot="1" x14ac:dyDescent="0.3">
      <c r="A44" s="10" t="s">
        <v>69</v>
      </c>
      <c r="B44" s="4" t="s">
        <v>70</v>
      </c>
      <c r="C44" s="14">
        <v>2673.4387999999999</v>
      </c>
      <c r="D44" s="14">
        <v>2673.44</v>
      </c>
      <c r="E44" s="15">
        <f t="shared" si="6"/>
        <v>100.00004488600973</v>
      </c>
      <c r="F44" s="4">
        <v>2115.6799999999998</v>
      </c>
      <c r="G44" s="14">
        <f t="shared" ref="G44:G49" si="9">F44/D44*100</f>
        <v>79.136992040217834</v>
      </c>
    </row>
    <row r="45" spans="1:7" ht="22.5" customHeight="1" thickBot="1" x14ac:dyDescent="0.3">
      <c r="A45" s="10" t="s">
        <v>71</v>
      </c>
      <c r="B45" s="4" t="s">
        <v>72</v>
      </c>
      <c r="C45" s="4">
        <v>3149.42</v>
      </c>
      <c r="D45" s="14">
        <v>3149.42</v>
      </c>
      <c r="E45" s="15">
        <f t="shared" si="6"/>
        <v>100</v>
      </c>
      <c r="F45" s="4">
        <v>2821.55</v>
      </c>
      <c r="G45" s="14">
        <f t="shared" si="9"/>
        <v>89.589511719618216</v>
      </c>
    </row>
    <row r="46" spans="1:7" ht="20.25" customHeight="1" thickBot="1" x14ac:dyDescent="0.3">
      <c r="A46" s="10" t="s">
        <v>73</v>
      </c>
      <c r="B46" s="4" t="s">
        <v>74</v>
      </c>
      <c r="C46" s="4">
        <v>31676.240000000002</v>
      </c>
      <c r="D46" s="4">
        <v>30048.94</v>
      </c>
      <c r="E46" s="15">
        <f t="shared" si="6"/>
        <v>94.862710978323179</v>
      </c>
      <c r="F46" s="4">
        <v>6467.25</v>
      </c>
      <c r="G46" s="14">
        <f t="shared" si="9"/>
        <v>21.522389808093063</v>
      </c>
    </row>
    <row r="47" spans="1:7" ht="33.75" customHeight="1" thickBot="1" x14ac:dyDescent="0.3">
      <c r="A47" s="10" t="s">
        <v>75</v>
      </c>
      <c r="B47" s="4" t="s">
        <v>76</v>
      </c>
      <c r="C47" s="4">
        <v>36</v>
      </c>
      <c r="D47" s="4">
        <v>36</v>
      </c>
      <c r="E47" s="15">
        <f t="shared" si="6"/>
        <v>100</v>
      </c>
      <c r="F47" s="4">
        <v>36</v>
      </c>
      <c r="G47" s="14">
        <f t="shared" si="9"/>
        <v>100</v>
      </c>
    </row>
    <row r="48" spans="1:7" ht="63" customHeight="1" thickBot="1" x14ac:dyDescent="0.3">
      <c r="A48" s="10" t="s">
        <v>88</v>
      </c>
      <c r="B48" s="4" t="s">
        <v>89</v>
      </c>
      <c r="C48" s="4">
        <v>10</v>
      </c>
      <c r="D48" s="4">
        <v>10</v>
      </c>
      <c r="E48" s="15">
        <f t="shared" si="6"/>
        <v>100</v>
      </c>
      <c r="F48" s="4"/>
      <c r="G48" s="14">
        <f t="shared" si="9"/>
        <v>0</v>
      </c>
    </row>
    <row r="49" spans="1:7" ht="48" thickBot="1" x14ac:dyDescent="0.3">
      <c r="A49" s="10" t="s">
        <v>77</v>
      </c>
      <c r="B49" s="4" t="s">
        <v>78</v>
      </c>
      <c r="C49" s="4">
        <v>169031.7</v>
      </c>
      <c r="D49" s="4">
        <v>169031.7</v>
      </c>
      <c r="E49" s="15">
        <f t="shared" si="6"/>
        <v>100</v>
      </c>
      <c r="F49" s="4">
        <v>52.34</v>
      </c>
      <c r="G49" s="14">
        <f t="shared" si="9"/>
        <v>3.096460604726806E-2</v>
      </c>
    </row>
    <row r="50" spans="1:7" ht="38.25" customHeight="1" x14ac:dyDescent="0.25">
      <c r="A50" s="8" t="s">
        <v>79</v>
      </c>
      <c r="B50" s="19"/>
      <c r="C50" s="21">
        <f>C8-C35</f>
        <v>-98296.871440000003</v>
      </c>
      <c r="D50" s="21">
        <f>D8-D35</f>
        <v>-82513.413550000027</v>
      </c>
      <c r="E50" s="23">
        <f>D50/C50*100</f>
        <v>83.943071983085304</v>
      </c>
      <c r="F50" s="23">
        <f>F8-F35</f>
        <v>2.0000000004074536E-3</v>
      </c>
      <c r="G50" s="21">
        <v>0</v>
      </c>
    </row>
    <row r="51" spans="1:7" ht="24.75" customHeight="1" thickBot="1" x14ac:dyDescent="0.3">
      <c r="A51" s="9" t="s">
        <v>80</v>
      </c>
      <c r="B51" s="20"/>
      <c r="C51" s="22"/>
      <c r="D51" s="22"/>
      <c r="E51" s="24"/>
      <c r="F51" s="24"/>
      <c r="G51" s="22"/>
    </row>
  </sheetData>
  <mergeCells count="23">
    <mergeCell ref="A4:A7"/>
    <mergeCell ref="F4:F7"/>
    <mergeCell ref="G4:G7"/>
    <mergeCell ref="B9:B11"/>
    <mergeCell ref="C9:C11"/>
    <mergeCell ref="D9:D11"/>
    <mergeCell ref="E9:E11"/>
    <mergeCell ref="F9:F11"/>
    <mergeCell ref="G9:G11"/>
    <mergeCell ref="F1:G1"/>
    <mergeCell ref="B2:F2"/>
    <mergeCell ref="B50:B51"/>
    <mergeCell ref="C50:C51"/>
    <mergeCell ref="D50:D51"/>
    <mergeCell ref="E50:E51"/>
    <mergeCell ref="F50:F51"/>
    <mergeCell ref="G50:G51"/>
    <mergeCell ref="B28:B29"/>
    <mergeCell ref="C28:C29"/>
    <mergeCell ref="D28:D29"/>
    <mergeCell ref="E28:E29"/>
    <mergeCell ref="F28:F29"/>
    <mergeCell ref="G28:G2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Buh</cp:lastModifiedBy>
  <cp:lastPrinted>2023-11-08T08:42:50Z</cp:lastPrinted>
  <dcterms:created xsi:type="dcterms:W3CDTF">2021-10-21T04:16:45Z</dcterms:created>
  <dcterms:modified xsi:type="dcterms:W3CDTF">2023-11-13T02:47:09Z</dcterms:modified>
</cp:coreProperties>
</file>